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36" i="1"/>
  <c r="E24"/>
  <c r="C99" l="1"/>
  <c r="D28"/>
  <c r="D29"/>
  <c r="F90"/>
  <c r="D13"/>
  <c r="C105"/>
  <c r="C106"/>
  <c r="D71"/>
  <c r="D72"/>
  <c r="D73"/>
  <c r="F70"/>
  <c r="D70" s="1"/>
  <c r="C111"/>
  <c r="D83"/>
  <c r="D84"/>
  <c r="F82"/>
  <c r="D82" s="1"/>
  <c r="F83"/>
  <c r="C115" l="1"/>
  <c r="C108" s="1"/>
  <c r="D90"/>
  <c r="F89"/>
  <c r="D89" s="1"/>
  <c r="D18"/>
  <c r="D33"/>
  <c r="D35"/>
  <c r="F34"/>
  <c r="D34" s="1"/>
  <c r="F32"/>
  <c r="D32" s="1"/>
  <c r="F88" l="1"/>
  <c r="D88" s="1"/>
  <c r="F31"/>
  <c r="F30" l="1"/>
  <c r="D30" s="1"/>
  <c r="D31"/>
  <c r="F27" l="1"/>
  <c r="F41"/>
  <c r="C101"/>
  <c r="C98" s="1"/>
  <c r="D86"/>
  <c r="D87"/>
  <c r="F86"/>
  <c r="F85" s="1"/>
  <c r="D85" s="1"/>
  <c r="C102" l="1"/>
  <c r="D27"/>
  <c r="F39"/>
  <c r="F38" s="1"/>
  <c r="D41"/>
  <c r="D48"/>
  <c r="D49"/>
  <c r="D53"/>
  <c r="D54"/>
  <c r="D58"/>
  <c r="D59"/>
  <c r="D63"/>
  <c r="D64"/>
  <c r="D68"/>
  <c r="D69"/>
  <c r="D79"/>
  <c r="D80"/>
  <c r="D81"/>
  <c r="D94"/>
  <c r="F93"/>
  <c r="F92" s="1"/>
  <c r="F91" s="1"/>
  <c r="D91" s="1"/>
  <c r="E19"/>
  <c r="E17" s="1"/>
  <c r="D20"/>
  <c r="D23"/>
  <c r="F78"/>
  <c r="F77" s="1"/>
  <c r="F76" s="1"/>
  <c r="F75" s="1"/>
  <c r="F74" s="1"/>
  <c r="F22"/>
  <c r="F21" s="1"/>
  <c r="D21" s="1"/>
  <c r="F19"/>
  <c r="E76"/>
  <c r="E75" s="1"/>
  <c r="E74" s="1"/>
  <c r="F67"/>
  <c r="F66" s="1"/>
  <c r="E67"/>
  <c r="E66" s="1"/>
  <c r="E65" s="1"/>
  <c r="F62"/>
  <c r="F61" s="1"/>
  <c r="D61" s="1"/>
  <c r="E62"/>
  <c r="E61" s="1"/>
  <c r="E60" s="1"/>
  <c r="F57"/>
  <c r="F56" s="1"/>
  <c r="F55" s="1"/>
  <c r="E57"/>
  <c r="E56" s="1"/>
  <c r="E55" s="1"/>
  <c r="F52"/>
  <c r="F51" s="1"/>
  <c r="F50" s="1"/>
  <c r="E52"/>
  <c r="E51" s="1"/>
  <c r="E50" s="1"/>
  <c r="F47"/>
  <c r="E47"/>
  <c r="E46" s="1"/>
  <c r="E45" s="1"/>
  <c r="F40"/>
  <c r="D16"/>
  <c r="F15"/>
  <c r="E15"/>
  <c r="E14" s="1"/>
  <c r="E12" s="1"/>
  <c r="F37" l="1"/>
  <c r="D37" s="1"/>
  <c r="D47"/>
  <c r="D50"/>
  <c r="F17"/>
  <c r="D17" s="1"/>
  <c r="D66"/>
  <c r="D15"/>
  <c r="D55"/>
  <c r="D22"/>
  <c r="D75"/>
  <c r="D93"/>
  <c r="D40"/>
  <c r="D62"/>
  <c r="D39"/>
  <c r="D78"/>
  <c r="D67"/>
  <c r="F26"/>
  <c r="F25" s="1"/>
  <c r="D38"/>
  <c r="D57"/>
  <c r="D76"/>
  <c r="D77"/>
  <c r="D74"/>
  <c r="D51"/>
  <c r="D52"/>
  <c r="D92"/>
  <c r="D56"/>
  <c r="D19"/>
  <c r="F46"/>
  <c r="E11"/>
  <c r="F14"/>
  <c r="E42"/>
  <c r="E36" s="1"/>
  <c r="F65"/>
  <c r="D65" s="1"/>
  <c r="F60"/>
  <c r="D60" s="1"/>
  <c r="F44"/>
  <c r="E44"/>
  <c r="E43"/>
  <c r="D25" l="1"/>
  <c r="D44"/>
  <c r="F11"/>
  <c r="D11" s="1"/>
  <c r="F12"/>
  <c r="D12" s="1"/>
  <c r="D26"/>
  <c r="F45"/>
  <c r="D46"/>
  <c r="E95"/>
  <c r="F43"/>
  <c r="D43" s="1"/>
  <c r="D14"/>
  <c r="D45" l="1"/>
  <c r="F42"/>
  <c r="D42" l="1"/>
  <c r="F24"/>
  <c r="D36" l="1"/>
  <c r="D24" l="1"/>
  <c r="F95"/>
  <c r="D95" s="1"/>
</calcChain>
</file>

<file path=xl/sharedStrings.xml><?xml version="1.0" encoding="utf-8"?>
<sst xmlns="http://schemas.openxmlformats.org/spreadsheetml/2006/main" count="165" uniqueCount="99">
  <si>
    <t>CONSILIUL JUDETEAN ARGES</t>
  </si>
  <si>
    <t>La Hot. C.J. nr._____________2019</t>
  </si>
  <si>
    <t>INFLUENTE</t>
  </si>
  <si>
    <t>LA BUGETUL LOCAL PE ANUL 2019</t>
  </si>
  <si>
    <t xml:space="preserve">mii lei </t>
  </si>
  <si>
    <t>Nr. crt.</t>
  </si>
  <si>
    <t>DENUMIRE INDICATORI</t>
  </si>
  <si>
    <t>COD</t>
  </si>
  <si>
    <t>PROPUNERI</t>
  </si>
  <si>
    <t>TRIM</t>
  </si>
  <si>
    <t>ANUL 2019</t>
  </si>
  <si>
    <t>III</t>
  </si>
  <si>
    <t>IV</t>
  </si>
  <si>
    <t xml:space="preserve">TOTAL  VENITURI </t>
  </si>
  <si>
    <t>I</t>
  </si>
  <si>
    <t>SECTIUNEA DE FUNCTIONARE</t>
  </si>
  <si>
    <t>SUBVENTII</t>
  </si>
  <si>
    <t>Subventii de la bugetul de stat</t>
  </si>
  <si>
    <t>Subventii pt finantarea unitatilor de asistenta medico-sociala</t>
  </si>
  <si>
    <t>42.02.35</t>
  </si>
  <si>
    <t>II</t>
  </si>
  <si>
    <t>SECTIUNEA DE DEZVOLTARE</t>
  </si>
  <si>
    <t xml:space="preserve">SUBVENTII  </t>
  </si>
  <si>
    <t xml:space="preserve">TOTAL CHELTUIELI </t>
  </si>
  <si>
    <t>SANATATE</t>
  </si>
  <si>
    <t>Alte institutii si actiuni sanitare</t>
  </si>
  <si>
    <t>66.02.50.50</t>
  </si>
  <si>
    <t>Transferuri prentru finanţarea investiţiilor la spitale</t>
  </si>
  <si>
    <t>51.02.12</t>
  </si>
  <si>
    <t xml:space="preserve">UNITATI DE ASISTENTA MEDICO-SOCIALE </t>
  </si>
  <si>
    <t>66.02.06.03</t>
  </si>
  <si>
    <t>VI Transferuri pt fin UMS</t>
  </si>
  <si>
    <t>51.01.39</t>
  </si>
  <si>
    <t>UNITATEA DE ASISTENTA MEDICO-SOCIALA CALINESTI</t>
  </si>
  <si>
    <t xml:space="preserve">  I.             cheltuieli de personal</t>
  </si>
  <si>
    <t xml:space="preserve"> II.              cheltuieli materiale</t>
  </si>
  <si>
    <t>2)</t>
  </si>
  <si>
    <t>UNITATEA DE ASISTENTA MEDICO-SOCIALA DEDULESTI</t>
  </si>
  <si>
    <t>3)</t>
  </si>
  <si>
    <t>UNITATEA DE ASISTENTA MEDICO-SOCIALA  SUICI</t>
  </si>
  <si>
    <t>4)</t>
  </si>
  <si>
    <t xml:space="preserve">UNITATEA DE ASISTENTA MEDICO-SOCIALA RUCAR </t>
  </si>
  <si>
    <t>5)</t>
  </si>
  <si>
    <t>UNITATEA DE ASISTENTA MEDICO-SOCIALA  DOMNESTI</t>
  </si>
  <si>
    <t xml:space="preserve">ASISTENTA SOCIALA </t>
  </si>
  <si>
    <t>68.02</t>
  </si>
  <si>
    <t>DIRECTIA GENERALA DE ASISTENTA SOCIALA SI PROTECTIA COPILULUI ARGES</t>
  </si>
  <si>
    <t>68.02.06</t>
  </si>
  <si>
    <t>DEFICIT</t>
  </si>
  <si>
    <t>Finantare din excedentul bugetului local</t>
  </si>
  <si>
    <t>SPITALUL JUDETEAN DE URGENTA PITESTI</t>
  </si>
  <si>
    <t>SPITALUL  DE PEDIATRIE PITESTI</t>
  </si>
  <si>
    <t>AUTORITATI PUBLICE SI ACTIUNI EXTERNE</t>
  </si>
  <si>
    <t>51.02.01.03</t>
  </si>
  <si>
    <t xml:space="preserve">Cheltuieli cu bunuri si servicii </t>
  </si>
  <si>
    <t>PROIECTUL " VENUS - Impreuna pentru o viata in siguranta"</t>
  </si>
  <si>
    <t>58.02</t>
  </si>
  <si>
    <t xml:space="preserve">          Finantare nationala</t>
  </si>
  <si>
    <t>58.02.01</t>
  </si>
  <si>
    <t xml:space="preserve">          Fonduri externe nerambursabile</t>
  </si>
  <si>
    <t>58.02.02</t>
  </si>
  <si>
    <t xml:space="preserve">         Cofinantare si chelt neeligibile</t>
  </si>
  <si>
    <t>58.02.03</t>
  </si>
  <si>
    <t>Subventii de la bugetul de stat  catre bugetele locale necesare  sustinerii derularii  proiectelor  finantate din fonduri externe nerambursabile  (FEN) postaderare aferente  perioadei de programare 2014-2020</t>
  </si>
  <si>
    <t>SUME PRIMITE DE LA UE /ALTI DONATORI IN CONTUL PLATILOR EFECTUATE SI PREFINANTARI AFERENTE CADRULUI FINANCIAR 2014-2020</t>
  </si>
  <si>
    <t>Fondul Social European (FSE)</t>
  </si>
  <si>
    <t>48.02.02</t>
  </si>
  <si>
    <t>Sume primite in contul platilor efectuate in anul curent</t>
  </si>
  <si>
    <t>48.02.02.01</t>
  </si>
  <si>
    <t xml:space="preserve">TRANSPORTURI </t>
  </si>
  <si>
    <t xml:space="preserve">DRUMURI SI PODURI JUDETENE </t>
  </si>
  <si>
    <t>84.02.03.01</t>
  </si>
  <si>
    <t>Transferuri pentru actiuni de sanatate</t>
  </si>
  <si>
    <t>51,01,03</t>
  </si>
  <si>
    <t xml:space="preserve">Transferuri de capital catre institutii publice </t>
  </si>
  <si>
    <t>51.02.29</t>
  </si>
  <si>
    <t xml:space="preserve"> cofinantare PROIECT " VENUS - Impreuna pentru o viata in siguranta"</t>
  </si>
  <si>
    <t>CENTRUL MILITAR JUDETEAN ARGES</t>
  </si>
  <si>
    <t>60.02.02</t>
  </si>
  <si>
    <t xml:space="preserve">APARARE </t>
  </si>
  <si>
    <t>Cheltuieli de capital</t>
  </si>
  <si>
    <t xml:space="preserve">Bunuri si servicii </t>
  </si>
  <si>
    <t>42.02</t>
  </si>
  <si>
    <t>Varsaminte din sectiunea de functionare pentru finantarea sectiunii de dezvoltare a bugetului local</t>
  </si>
  <si>
    <t>37.02.03</t>
  </si>
  <si>
    <t>Varsaminte din sectiunea de dezvoltare</t>
  </si>
  <si>
    <t xml:space="preserve">UNITATEA DE ASISTENTA MEDICO-SOCIALA DEDULESTI </t>
  </si>
  <si>
    <t>68.02.12</t>
  </si>
  <si>
    <t>CENTRUL DE INGRIJIRE SI ASISTENTA BASCOVELE</t>
  </si>
  <si>
    <t xml:space="preserve">CULTURA </t>
  </si>
  <si>
    <t>TEATRUL "AL. DAVILA" PITESTI</t>
  </si>
  <si>
    <t>67.02.03.04</t>
  </si>
  <si>
    <t>Alte transferuri  de capital catre institutii publice</t>
  </si>
  <si>
    <t>Transferuri pentru finantarea investitiilor</t>
  </si>
  <si>
    <t>48.02</t>
  </si>
  <si>
    <t xml:space="preserve">PROGRAME DIN FONDUL SOCIAL EUROPEAN </t>
  </si>
  <si>
    <t>42.02.69</t>
  </si>
  <si>
    <t>37.02.04</t>
  </si>
  <si>
    <t>ANEXA 1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</si>
</sst>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u/>
      <sz val="14"/>
      <name val="Arial"/>
      <family val="2"/>
      <charset val="238"/>
    </font>
    <font>
      <sz val="8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ahoma"/>
      <family val="2"/>
    </font>
    <font>
      <b/>
      <sz val="12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13" fillId="0" borderId="0"/>
    <xf numFmtId="0" fontId="6" fillId="0" borderId="0"/>
  </cellStyleXfs>
  <cellXfs count="119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2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Border="1"/>
    <xf numFmtId="0" fontId="6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2" fontId="9" fillId="3" borderId="2" xfId="0" applyNumberFormat="1" applyFont="1" applyFill="1" applyBorder="1" applyAlignment="1">
      <alignment horizontal="right"/>
    </xf>
    <xf numFmtId="4" fontId="9" fillId="3" borderId="2" xfId="0" applyNumberFormat="1" applyFont="1" applyFill="1" applyBorder="1"/>
    <xf numFmtId="0" fontId="9" fillId="3" borderId="2" xfId="0" applyFont="1" applyFill="1" applyBorder="1" applyAlignment="1">
      <alignment horizontal="left"/>
    </xf>
    <xf numFmtId="2" fontId="10" fillId="3" borderId="2" xfId="0" applyNumberFormat="1" applyFont="1" applyFill="1" applyBorder="1" applyAlignment="1">
      <alignment horizontal="center"/>
    </xf>
    <xf numFmtId="4" fontId="10" fillId="3" borderId="2" xfId="0" applyNumberFormat="1" applyFont="1" applyFill="1" applyBorder="1"/>
    <xf numFmtId="0" fontId="12" fillId="4" borderId="4" xfId="0" applyFont="1" applyFill="1" applyBorder="1"/>
    <xf numFmtId="4" fontId="10" fillId="2" borderId="2" xfId="0" applyNumberFormat="1" applyFont="1" applyFill="1" applyBorder="1"/>
    <xf numFmtId="0" fontId="11" fillId="0" borderId="2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5" xfId="0" applyFont="1" applyFill="1" applyBorder="1" applyAlignment="1">
      <alignment horizontal="center"/>
    </xf>
    <xf numFmtId="4" fontId="0" fillId="0" borderId="2" xfId="0" applyNumberFormat="1" applyBorder="1"/>
    <xf numFmtId="0" fontId="9" fillId="5" borderId="2" xfId="0" applyFont="1" applyFill="1" applyBorder="1" applyAlignment="1">
      <alignment horizontal="center"/>
    </xf>
    <xf numFmtId="0" fontId="9" fillId="5" borderId="2" xfId="0" applyFont="1" applyFill="1" applyBorder="1"/>
    <xf numFmtId="2" fontId="10" fillId="5" borderId="2" xfId="0" applyNumberFormat="1" applyFont="1" applyFill="1" applyBorder="1" applyAlignment="1">
      <alignment horizontal="center"/>
    </xf>
    <xf numFmtId="4" fontId="9" fillId="5" borderId="2" xfId="0" applyNumberFormat="1" applyFont="1" applyFill="1" applyBorder="1"/>
    <xf numFmtId="0" fontId="0" fillId="2" borderId="0" xfId="0" applyFill="1"/>
    <xf numFmtId="0" fontId="9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/>
    </xf>
    <xf numFmtId="2" fontId="10" fillId="2" borderId="2" xfId="0" applyNumberFormat="1" applyFont="1" applyFill="1" applyBorder="1" applyAlignment="1">
      <alignment horizontal="center"/>
    </xf>
    <xf numFmtId="4" fontId="9" fillId="2" borderId="2" xfId="0" applyNumberFormat="1" applyFont="1" applyFill="1" applyBorder="1"/>
    <xf numFmtId="0" fontId="9" fillId="3" borderId="2" xfId="0" applyFont="1" applyFill="1" applyBorder="1" applyAlignment="1">
      <alignment horizontal="center" wrapText="1"/>
    </xf>
    <xf numFmtId="2" fontId="9" fillId="3" borderId="2" xfId="0" applyNumberFormat="1" applyFont="1" applyFill="1" applyBorder="1" applyAlignment="1">
      <alignment horizontal="center" wrapText="1"/>
    </xf>
    <xf numFmtId="49" fontId="9" fillId="4" borderId="2" xfId="2" applyNumberFormat="1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/>
    </xf>
    <xf numFmtId="4" fontId="9" fillId="4" borderId="2" xfId="0" applyNumberFormat="1" applyFont="1" applyFill="1" applyBorder="1"/>
    <xf numFmtId="2" fontId="9" fillId="2" borderId="2" xfId="0" applyNumberFormat="1" applyFont="1" applyFill="1" applyBorder="1"/>
    <xf numFmtId="0" fontId="10" fillId="2" borderId="2" xfId="1" applyFont="1" applyFill="1" applyBorder="1" applyAlignment="1">
      <alignment horizontal="center"/>
    </xf>
    <xf numFmtId="0" fontId="14" fillId="2" borderId="2" xfId="0" applyFont="1" applyFill="1" applyBorder="1" applyAlignment="1"/>
    <xf numFmtId="0" fontId="10" fillId="2" borderId="2" xfId="0" applyFont="1" applyFill="1" applyBorder="1" applyAlignment="1">
      <alignment horizontal="center"/>
    </xf>
    <xf numFmtId="49" fontId="10" fillId="0" borderId="2" xfId="2" applyNumberFormat="1" applyFont="1" applyFill="1" applyBorder="1" applyAlignment="1">
      <alignment horizontal="left" vertical="center" wrapText="1"/>
    </xf>
    <xf numFmtId="49" fontId="10" fillId="0" borderId="2" xfId="2" applyNumberFormat="1" applyFont="1" applyFill="1" applyBorder="1" applyAlignment="1">
      <alignment horizontal="center"/>
    </xf>
    <xf numFmtId="0" fontId="9" fillId="0" borderId="6" xfId="0" applyFont="1" applyFill="1" applyBorder="1"/>
    <xf numFmtId="0" fontId="10" fillId="0" borderId="5" xfId="0" applyFont="1" applyFill="1" applyBorder="1" applyAlignment="1">
      <alignment horizontal="center"/>
    </xf>
    <xf numFmtId="0" fontId="10" fillId="0" borderId="4" xfId="0" applyFont="1" applyFill="1" applyBorder="1"/>
    <xf numFmtId="0" fontId="9" fillId="2" borderId="4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10" fillId="0" borderId="6" xfId="0" applyFont="1" applyFill="1" applyBorder="1"/>
    <xf numFmtId="2" fontId="9" fillId="4" borderId="2" xfId="0" applyNumberFormat="1" applyFont="1" applyFill="1" applyBorder="1" applyAlignment="1">
      <alignment horizontal="center"/>
    </xf>
    <xf numFmtId="2" fontId="9" fillId="2" borderId="2" xfId="0" applyNumberFormat="1" applyFont="1" applyFill="1" applyBorder="1" applyAlignment="1">
      <alignment wrapText="1"/>
    </xf>
    <xf numFmtId="2" fontId="10" fillId="0" borderId="2" xfId="0" applyNumberFormat="1" applyFont="1" applyFill="1" applyBorder="1" applyAlignment="1">
      <alignment horizontal="center"/>
    </xf>
    <xf numFmtId="0" fontId="15" fillId="5" borderId="2" xfId="0" applyFont="1" applyFill="1" applyBorder="1"/>
    <xf numFmtId="0" fontId="15" fillId="5" borderId="2" xfId="0" applyFont="1" applyFill="1" applyBorder="1" applyAlignment="1">
      <alignment horizontal="center"/>
    </xf>
    <xf numFmtId="4" fontId="15" fillId="5" borderId="2" xfId="0" applyNumberFormat="1" applyFont="1" applyFill="1" applyBorder="1"/>
    <xf numFmtId="0" fontId="16" fillId="0" borderId="0" xfId="0" applyFont="1" applyBorder="1"/>
    <xf numFmtId="0" fontId="17" fillId="0" borderId="0" xfId="0" applyFont="1" applyBorder="1"/>
    <xf numFmtId="0" fontId="16" fillId="0" borderId="0" xfId="0" applyFont="1" applyBorder="1" applyAlignment="1">
      <alignment horizontal="center"/>
    </xf>
    <xf numFmtId="2" fontId="2" fillId="2" borderId="0" xfId="0" applyNumberFormat="1" applyFont="1" applyFill="1" applyBorder="1"/>
    <xf numFmtId="0" fontId="18" fillId="0" borderId="0" xfId="0" applyFont="1"/>
    <xf numFmtId="0" fontId="19" fillId="0" borderId="2" xfId="0" applyFont="1" applyBorder="1" applyAlignment="1">
      <alignment wrapText="1"/>
    </xf>
    <xf numFmtId="2" fontId="19" fillId="0" borderId="2" xfId="0" applyNumberFormat="1" applyFont="1" applyBorder="1"/>
    <xf numFmtId="49" fontId="14" fillId="4" borderId="2" xfId="2" applyNumberFormat="1" applyFont="1" applyFill="1" applyBorder="1" applyAlignment="1">
      <alignment horizontal="left" vertical="center" wrapText="1"/>
    </xf>
    <xf numFmtId="2" fontId="1" fillId="0" borderId="2" xfId="0" applyNumberFormat="1" applyFont="1" applyBorder="1"/>
    <xf numFmtId="0" fontId="0" fillId="0" borderId="2" xfId="0" applyBorder="1" applyAlignment="1">
      <alignment wrapText="1"/>
    </xf>
    <xf numFmtId="2" fontId="0" fillId="0" borderId="2" xfId="0" applyNumberFormat="1" applyBorder="1"/>
    <xf numFmtId="2" fontId="9" fillId="0" borderId="2" xfId="0" applyNumberFormat="1" applyFont="1" applyFill="1" applyBorder="1" applyAlignment="1">
      <alignment wrapText="1"/>
    </xf>
    <xf numFmtId="0" fontId="9" fillId="4" borderId="4" xfId="0" applyFont="1" applyFill="1" applyBorder="1" applyAlignment="1">
      <alignment wrapText="1"/>
    </xf>
    <xf numFmtId="0" fontId="9" fillId="4" borderId="5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2" fontId="10" fillId="0" borderId="2" xfId="0" applyNumberFormat="1" applyFont="1" applyFill="1" applyBorder="1" applyAlignment="1">
      <alignment wrapText="1"/>
    </xf>
    <xf numFmtId="0" fontId="10" fillId="0" borderId="2" xfId="0" applyFont="1" applyFill="1" applyBorder="1"/>
    <xf numFmtId="0" fontId="10" fillId="2" borderId="2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wrapText="1"/>
    </xf>
    <xf numFmtId="0" fontId="9" fillId="2" borderId="5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wrapText="1"/>
    </xf>
    <xf numFmtId="0" fontId="9" fillId="4" borderId="4" xfId="0" applyFont="1" applyFill="1" applyBorder="1"/>
    <xf numFmtId="0" fontId="9" fillId="0" borderId="4" xfId="0" applyFont="1" applyFill="1" applyBorder="1"/>
    <xf numFmtId="0" fontId="12" fillId="0" borderId="4" xfId="0" applyFont="1" applyFill="1" applyBorder="1"/>
    <xf numFmtId="0" fontId="20" fillId="0" borderId="5" xfId="0" applyFont="1" applyFill="1" applyBorder="1" applyAlignment="1">
      <alignment horizontal="center"/>
    </xf>
    <xf numFmtId="0" fontId="12" fillId="2" borderId="4" xfId="0" applyFont="1" applyFill="1" applyBorder="1"/>
    <xf numFmtId="0" fontId="12" fillId="0" borderId="6" xfId="0" applyFont="1" applyFill="1" applyBorder="1"/>
    <xf numFmtId="0" fontId="20" fillId="4" borderId="5" xfId="0" applyFont="1" applyFill="1" applyBorder="1" applyAlignment="1">
      <alignment horizontal="center"/>
    </xf>
    <xf numFmtId="0" fontId="11" fillId="0" borderId="4" xfId="0" applyFont="1" applyFill="1" applyBorder="1" applyAlignment="1">
      <alignment wrapText="1"/>
    </xf>
    <xf numFmtId="0" fontId="11" fillId="2" borderId="4" xfId="0" applyFont="1" applyFill="1" applyBorder="1" applyAlignment="1">
      <alignment wrapText="1"/>
    </xf>
    <xf numFmtId="2" fontId="0" fillId="0" borderId="2" xfId="0" applyNumberFormat="1" applyFill="1" applyBorder="1"/>
    <xf numFmtId="0" fontId="21" fillId="0" borderId="5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2" fontId="14" fillId="4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wrapText="1"/>
    </xf>
    <xf numFmtId="0" fontId="11" fillId="0" borderId="2" xfId="0" applyFont="1" applyFill="1" applyBorder="1"/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2" fontId="0" fillId="0" borderId="2" xfId="0" applyNumberFormat="1" applyFont="1" applyBorder="1"/>
    <xf numFmtId="2" fontId="22" fillId="0" borderId="2" xfId="0" applyNumberFormat="1" applyFont="1" applyBorder="1"/>
    <xf numFmtId="0" fontId="11" fillId="2" borderId="2" xfId="0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1" fillId="2" borderId="4" xfId="0" applyFont="1" applyFill="1" applyBorder="1"/>
    <xf numFmtId="0" fontId="10" fillId="2" borderId="5" xfId="0" applyFont="1" applyFill="1" applyBorder="1" applyAlignment="1">
      <alignment horizontal="center"/>
    </xf>
    <xf numFmtId="0" fontId="23" fillId="2" borderId="2" xfId="0" applyFont="1" applyFill="1" applyBorder="1" applyAlignment="1"/>
    <xf numFmtId="0" fontId="10" fillId="2" borderId="2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/>
    </xf>
    <xf numFmtId="14" fontId="10" fillId="0" borderId="2" xfId="0" applyNumberFormat="1" applyFont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2" fontId="9" fillId="2" borderId="5" xfId="0" applyNumberFormat="1" applyFont="1" applyFill="1" applyBorder="1" applyAlignment="1">
      <alignment horizontal="center"/>
    </xf>
    <xf numFmtId="0" fontId="12" fillId="2" borderId="2" xfId="0" applyFont="1" applyFill="1" applyBorder="1"/>
  </cellXfs>
  <cellStyles count="3">
    <cellStyle name="Normal" xfId="0" builtinId="0"/>
    <cellStyle name="Normal_Anexa F 140 146 10.07" xfId="2"/>
    <cellStyle name="Normal_Machete buget 9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6"/>
  <sheetViews>
    <sheetView tabSelected="1" workbookViewId="0">
      <selection activeCell="M13" sqref="M13"/>
    </sheetView>
  </sheetViews>
  <sheetFormatPr defaultRowHeight="15"/>
  <cols>
    <col min="1" max="1" width="4.85546875" customWidth="1"/>
    <col min="2" max="2" width="41.28515625" customWidth="1"/>
    <col min="3" max="3" width="9.5703125" customWidth="1"/>
    <col min="4" max="4" width="10" customWidth="1"/>
    <col min="5" max="5" width="7.7109375" customWidth="1"/>
    <col min="6" max="6" width="9.7109375" customWidth="1"/>
  </cols>
  <sheetData>
    <row r="1" spans="1:6" ht="15.75">
      <c r="A1" s="1"/>
      <c r="B1" s="1" t="s">
        <v>0</v>
      </c>
      <c r="C1" s="2"/>
      <c r="D1" s="3" t="s">
        <v>98</v>
      </c>
    </row>
    <row r="2" spans="1:6" ht="18">
      <c r="A2" s="4"/>
      <c r="B2" s="107" t="s">
        <v>1</v>
      </c>
      <c r="C2" s="108"/>
      <c r="D2" s="108"/>
      <c r="E2" s="108"/>
      <c r="F2" s="108"/>
    </row>
    <row r="3" spans="1:6" ht="18">
      <c r="A3" s="4"/>
      <c r="B3" s="5"/>
      <c r="C3" s="6"/>
      <c r="D3" s="7"/>
    </row>
    <row r="4" spans="1:6" ht="18">
      <c r="A4" s="4"/>
      <c r="B4" s="5"/>
      <c r="C4" s="6"/>
      <c r="D4" s="8"/>
    </row>
    <row r="5" spans="1:6" ht="18">
      <c r="A5" s="99" t="s">
        <v>2</v>
      </c>
      <c r="B5" s="99"/>
      <c r="C5" s="99"/>
      <c r="D5" s="99"/>
    </row>
    <row r="6" spans="1:6" ht="15.75">
      <c r="A6" s="100" t="s">
        <v>3</v>
      </c>
      <c r="B6" s="100"/>
      <c r="C6" s="100"/>
      <c r="D6" s="100"/>
    </row>
    <row r="7" spans="1:6" ht="15.75">
      <c r="A7" s="9"/>
      <c r="B7" s="101"/>
      <c r="C7" s="101"/>
      <c r="D7" s="101"/>
    </row>
    <row r="8" spans="1:6">
      <c r="A8" s="9"/>
      <c r="B8" s="10"/>
      <c r="C8" s="11"/>
      <c r="D8" s="7" t="s">
        <v>4</v>
      </c>
    </row>
    <row r="9" spans="1:6" ht="23.25" customHeight="1">
      <c r="A9" s="102" t="s">
        <v>5</v>
      </c>
      <c r="B9" s="12" t="s">
        <v>6</v>
      </c>
      <c r="C9" s="12" t="s">
        <v>7</v>
      </c>
      <c r="D9" s="13" t="s">
        <v>8</v>
      </c>
      <c r="E9" s="14" t="s">
        <v>9</v>
      </c>
      <c r="F9" s="14" t="s">
        <v>9</v>
      </c>
    </row>
    <row r="10" spans="1:6">
      <c r="A10" s="103"/>
      <c r="B10" s="15"/>
      <c r="C10" s="15"/>
      <c r="D10" s="16" t="s">
        <v>10</v>
      </c>
      <c r="E10" s="14" t="s">
        <v>11</v>
      </c>
      <c r="F10" s="14" t="s">
        <v>12</v>
      </c>
    </row>
    <row r="11" spans="1:6">
      <c r="A11" s="17"/>
      <c r="B11" s="17" t="s">
        <v>13</v>
      </c>
      <c r="C11" s="18"/>
      <c r="D11" s="19">
        <f>F11+E11</f>
        <v>38</v>
      </c>
      <c r="E11" s="19">
        <f>E12+E17</f>
        <v>40</v>
      </c>
      <c r="F11" s="19">
        <f>F12+F17</f>
        <v>-2</v>
      </c>
    </row>
    <row r="12" spans="1:6">
      <c r="A12" s="17" t="s">
        <v>14</v>
      </c>
      <c r="B12" s="20" t="s">
        <v>15</v>
      </c>
      <c r="C12" s="21"/>
      <c r="D12" s="19">
        <f t="shared" ref="D12:D95" si="0">F12+E12</f>
        <v>-5</v>
      </c>
      <c r="E12" s="22">
        <f>E14</f>
        <v>40</v>
      </c>
      <c r="F12" s="22">
        <f>F14+F13</f>
        <v>-45</v>
      </c>
    </row>
    <row r="13" spans="1:6" ht="45">
      <c r="A13" s="34"/>
      <c r="B13" s="91" t="s">
        <v>83</v>
      </c>
      <c r="C13" s="117" t="s">
        <v>84</v>
      </c>
      <c r="D13" s="19">
        <f t="shared" si="0"/>
        <v>-5</v>
      </c>
      <c r="E13" s="24">
        <v>0</v>
      </c>
      <c r="F13" s="24">
        <v>-5</v>
      </c>
    </row>
    <row r="14" spans="1:6">
      <c r="A14" s="106"/>
      <c r="B14" s="87" t="s">
        <v>16</v>
      </c>
      <c r="C14" s="116" t="s">
        <v>82</v>
      </c>
      <c r="D14" s="19">
        <f t="shared" si="0"/>
        <v>0</v>
      </c>
      <c r="E14" s="24">
        <f t="shared" ref="E14:F15" si="1">E15</f>
        <v>40</v>
      </c>
      <c r="F14" s="24">
        <f t="shared" si="1"/>
        <v>-40</v>
      </c>
    </row>
    <row r="15" spans="1:6">
      <c r="A15" s="25"/>
      <c r="B15" s="26" t="s">
        <v>17</v>
      </c>
      <c r="C15" s="27" t="s">
        <v>82</v>
      </c>
      <c r="D15" s="19">
        <f t="shared" si="0"/>
        <v>0</v>
      </c>
      <c r="E15" s="24">
        <f t="shared" si="1"/>
        <v>40</v>
      </c>
      <c r="F15" s="24">
        <f t="shared" si="1"/>
        <v>-40</v>
      </c>
    </row>
    <row r="16" spans="1:6" ht="30">
      <c r="A16" s="25"/>
      <c r="B16" s="25" t="s">
        <v>18</v>
      </c>
      <c r="C16" s="27" t="s">
        <v>19</v>
      </c>
      <c r="D16" s="19">
        <f t="shared" si="0"/>
        <v>0</v>
      </c>
      <c r="E16" s="28">
        <v>40</v>
      </c>
      <c r="F16" s="28">
        <v>-40</v>
      </c>
    </row>
    <row r="17" spans="1:7">
      <c r="A17" s="29" t="s">
        <v>20</v>
      </c>
      <c r="B17" s="30" t="s">
        <v>21</v>
      </c>
      <c r="C17" s="31"/>
      <c r="D17" s="19">
        <f t="shared" si="0"/>
        <v>43</v>
      </c>
      <c r="E17" s="32">
        <f>E19+E21</f>
        <v>0</v>
      </c>
      <c r="F17" s="32">
        <f>F19+F21+F18</f>
        <v>43</v>
      </c>
      <c r="G17" s="33"/>
    </row>
    <row r="18" spans="1:7">
      <c r="A18" s="34"/>
      <c r="B18" s="109" t="s">
        <v>85</v>
      </c>
      <c r="C18" s="114" t="s">
        <v>97</v>
      </c>
      <c r="D18" s="32">
        <f t="shared" si="0"/>
        <v>5</v>
      </c>
      <c r="E18" s="37">
        <v>0</v>
      </c>
      <c r="F18" s="37">
        <v>5</v>
      </c>
      <c r="G18" s="33"/>
    </row>
    <row r="19" spans="1:7">
      <c r="A19" s="34"/>
      <c r="B19" s="35" t="s">
        <v>22</v>
      </c>
      <c r="C19" s="114" t="s">
        <v>82</v>
      </c>
      <c r="D19" s="19">
        <f t="shared" si="0"/>
        <v>5</v>
      </c>
      <c r="E19" s="37">
        <f>E20</f>
        <v>0</v>
      </c>
      <c r="F19" s="37">
        <f>F20</f>
        <v>5</v>
      </c>
      <c r="G19" s="33"/>
    </row>
    <row r="20" spans="1:7" ht="54.75" customHeight="1">
      <c r="A20" s="34"/>
      <c r="B20" s="78" t="s">
        <v>63</v>
      </c>
      <c r="C20" s="115" t="s">
        <v>96</v>
      </c>
      <c r="D20" s="19">
        <f t="shared" si="0"/>
        <v>5</v>
      </c>
      <c r="E20" s="37">
        <v>0</v>
      </c>
      <c r="F20" s="37">
        <v>5</v>
      </c>
      <c r="G20" s="33"/>
    </row>
    <row r="21" spans="1:7" ht="51.75">
      <c r="A21" s="34"/>
      <c r="B21" s="79" t="s">
        <v>64</v>
      </c>
      <c r="C21" s="80" t="s">
        <v>94</v>
      </c>
      <c r="D21" s="19">
        <f t="shared" si="0"/>
        <v>33</v>
      </c>
      <c r="E21" s="37">
        <v>0</v>
      </c>
      <c r="F21" s="37">
        <f>F22</f>
        <v>33</v>
      </c>
      <c r="G21" s="33"/>
    </row>
    <row r="22" spans="1:7">
      <c r="A22" s="34"/>
      <c r="B22" s="81" t="s">
        <v>65</v>
      </c>
      <c r="C22" s="113" t="s">
        <v>66</v>
      </c>
      <c r="D22" s="19">
        <f t="shared" si="0"/>
        <v>33</v>
      </c>
      <c r="E22" s="37">
        <v>0</v>
      </c>
      <c r="F22" s="37">
        <f>F23</f>
        <v>33</v>
      </c>
      <c r="G22" s="33"/>
    </row>
    <row r="23" spans="1:7" ht="26.25">
      <c r="A23" s="34"/>
      <c r="B23" s="82" t="s">
        <v>67</v>
      </c>
      <c r="C23" s="50" t="s">
        <v>68</v>
      </c>
      <c r="D23" s="19">
        <f t="shared" si="0"/>
        <v>33</v>
      </c>
      <c r="E23" s="37">
        <v>0</v>
      </c>
      <c r="F23" s="37">
        <v>33</v>
      </c>
      <c r="G23" s="33"/>
    </row>
    <row r="24" spans="1:7">
      <c r="A24" s="17"/>
      <c r="B24" s="38" t="s">
        <v>23</v>
      </c>
      <c r="C24" s="39"/>
      <c r="D24" s="19">
        <f t="shared" si="0"/>
        <v>971</v>
      </c>
      <c r="E24" s="19">
        <f>E25+E36+E74+E91+E70</f>
        <v>40</v>
      </c>
      <c r="F24" s="19">
        <f>F25+F36+F74+F91+F70</f>
        <v>931</v>
      </c>
    </row>
    <row r="25" spans="1:7">
      <c r="A25" s="34"/>
      <c r="B25" s="73" t="s">
        <v>52</v>
      </c>
      <c r="C25" s="74" t="s">
        <v>53</v>
      </c>
      <c r="D25" s="19">
        <f t="shared" si="0"/>
        <v>-1117</v>
      </c>
      <c r="E25" s="42">
        <v>0</v>
      </c>
      <c r="F25" s="42">
        <f>F26+F28</f>
        <v>-1117</v>
      </c>
    </row>
    <row r="26" spans="1:7">
      <c r="A26" s="34"/>
      <c r="B26" s="49" t="s">
        <v>15</v>
      </c>
      <c r="C26" s="75"/>
      <c r="D26" s="19">
        <f t="shared" si="0"/>
        <v>-1141</v>
      </c>
      <c r="E26" s="37">
        <v>0</v>
      </c>
      <c r="F26" s="37">
        <f>F27</f>
        <v>-1141</v>
      </c>
    </row>
    <row r="27" spans="1:7">
      <c r="A27" s="34"/>
      <c r="B27" s="51" t="s">
        <v>54</v>
      </c>
      <c r="C27" s="50">
        <v>20</v>
      </c>
      <c r="D27" s="19">
        <f t="shared" si="0"/>
        <v>-1141</v>
      </c>
      <c r="E27" s="37">
        <v>0</v>
      </c>
      <c r="F27" s="37">
        <f>-1000-63-78</f>
        <v>-1141</v>
      </c>
    </row>
    <row r="28" spans="1:7">
      <c r="A28" s="34"/>
      <c r="B28" s="85" t="s">
        <v>21</v>
      </c>
      <c r="C28" s="50"/>
      <c r="D28" s="19">
        <f t="shared" si="0"/>
        <v>24</v>
      </c>
      <c r="E28" s="37">
        <v>0</v>
      </c>
      <c r="F28" s="37">
        <v>24</v>
      </c>
    </row>
    <row r="29" spans="1:7">
      <c r="A29" s="34"/>
      <c r="B29" s="26" t="s">
        <v>80</v>
      </c>
      <c r="C29" s="50">
        <v>70</v>
      </c>
      <c r="D29" s="19">
        <f t="shared" si="0"/>
        <v>24</v>
      </c>
      <c r="E29" s="37">
        <v>0</v>
      </c>
      <c r="F29" s="37">
        <v>24</v>
      </c>
    </row>
    <row r="30" spans="1:7">
      <c r="A30" s="34"/>
      <c r="B30" s="23" t="s">
        <v>79</v>
      </c>
      <c r="C30" s="89">
        <v>60.02</v>
      </c>
      <c r="D30" s="19">
        <f t="shared" si="0"/>
        <v>0</v>
      </c>
      <c r="E30" s="42">
        <v>0</v>
      </c>
      <c r="F30" s="42">
        <f>F31</f>
        <v>0</v>
      </c>
    </row>
    <row r="31" spans="1:7">
      <c r="A31" s="34"/>
      <c r="B31" s="87" t="s">
        <v>77</v>
      </c>
      <c r="C31" s="86" t="s">
        <v>78</v>
      </c>
      <c r="D31" s="19">
        <f t="shared" si="0"/>
        <v>0</v>
      </c>
      <c r="E31" s="37">
        <v>0</v>
      </c>
      <c r="F31" s="37">
        <f>F32+F34</f>
        <v>0</v>
      </c>
    </row>
    <row r="32" spans="1:7">
      <c r="A32" s="34"/>
      <c r="B32" s="88" t="s">
        <v>15</v>
      </c>
      <c r="C32" s="86"/>
      <c r="D32" s="19">
        <f t="shared" si="0"/>
        <v>-5</v>
      </c>
      <c r="E32" s="37">
        <v>0</v>
      </c>
      <c r="F32" s="37">
        <f>F33</f>
        <v>-5</v>
      </c>
    </row>
    <row r="33" spans="1:6">
      <c r="A33" s="34"/>
      <c r="B33" s="51" t="s">
        <v>81</v>
      </c>
      <c r="C33" s="50">
        <v>20</v>
      </c>
      <c r="D33" s="19">
        <f t="shared" si="0"/>
        <v>-5</v>
      </c>
      <c r="E33" s="37">
        <v>0</v>
      </c>
      <c r="F33" s="37">
        <v>-5</v>
      </c>
    </row>
    <row r="34" spans="1:6">
      <c r="A34" s="34"/>
      <c r="B34" s="85" t="s">
        <v>21</v>
      </c>
      <c r="C34" s="50"/>
      <c r="D34" s="19">
        <f t="shared" si="0"/>
        <v>5</v>
      </c>
      <c r="E34" s="37">
        <v>0</v>
      </c>
      <c r="F34" s="37">
        <f>F35</f>
        <v>5</v>
      </c>
    </row>
    <row r="35" spans="1:6">
      <c r="A35" s="34"/>
      <c r="B35" s="26" t="s">
        <v>80</v>
      </c>
      <c r="C35" s="50">
        <v>70</v>
      </c>
      <c r="D35" s="19">
        <f t="shared" si="0"/>
        <v>5</v>
      </c>
      <c r="E35" s="37">
        <v>0</v>
      </c>
      <c r="F35" s="37">
        <v>5</v>
      </c>
    </row>
    <row r="36" spans="1:6">
      <c r="A36" s="43"/>
      <c r="B36" s="40" t="s">
        <v>24</v>
      </c>
      <c r="C36" s="41"/>
      <c r="D36" s="19">
        <f t="shared" si="0"/>
        <v>155</v>
      </c>
      <c r="E36" s="42">
        <f>+E37+E42</f>
        <v>40</v>
      </c>
      <c r="F36" s="42">
        <f>F37+F42</f>
        <v>115</v>
      </c>
    </row>
    <row r="37" spans="1:6" ht="15.75">
      <c r="A37" s="43"/>
      <c r="B37" s="45" t="s">
        <v>25</v>
      </c>
      <c r="C37" s="44" t="s">
        <v>26</v>
      </c>
      <c r="D37" s="19">
        <f t="shared" si="0"/>
        <v>155</v>
      </c>
      <c r="E37" s="24">
        <v>0</v>
      </c>
      <c r="F37" s="24">
        <f>F38+F40</f>
        <v>155</v>
      </c>
    </row>
    <row r="38" spans="1:6">
      <c r="A38" s="43"/>
      <c r="B38" s="112" t="s">
        <v>15</v>
      </c>
      <c r="C38" s="44"/>
      <c r="D38" s="19">
        <f t="shared" si="0"/>
        <v>141</v>
      </c>
      <c r="E38" s="24">
        <v>0</v>
      </c>
      <c r="F38" s="24">
        <f>F39</f>
        <v>141</v>
      </c>
    </row>
    <row r="39" spans="1:6" ht="15.75">
      <c r="A39" s="43"/>
      <c r="B39" s="111" t="s">
        <v>72</v>
      </c>
      <c r="C39" s="44" t="s">
        <v>73</v>
      </c>
      <c r="D39" s="19">
        <f t="shared" si="0"/>
        <v>141</v>
      </c>
      <c r="E39" s="24">
        <v>0</v>
      </c>
      <c r="F39" s="24">
        <f>63+78</f>
        <v>141</v>
      </c>
    </row>
    <row r="40" spans="1:6">
      <c r="A40" s="43"/>
      <c r="B40" s="77" t="s">
        <v>21</v>
      </c>
      <c r="C40" s="46"/>
      <c r="D40" s="19">
        <f t="shared" si="0"/>
        <v>14</v>
      </c>
      <c r="E40" s="24">
        <v>0</v>
      </c>
      <c r="F40" s="24">
        <f>F41</f>
        <v>14</v>
      </c>
    </row>
    <row r="41" spans="1:6" ht="13.5" customHeight="1">
      <c r="A41" s="43"/>
      <c r="B41" s="47" t="s">
        <v>27</v>
      </c>
      <c r="C41" s="48" t="s">
        <v>28</v>
      </c>
      <c r="D41" s="19">
        <f t="shared" si="0"/>
        <v>14</v>
      </c>
      <c r="E41" s="37">
        <v>0</v>
      </c>
      <c r="F41" s="37">
        <f>5+9</f>
        <v>14</v>
      </c>
    </row>
    <row r="42" spans="1:6" ht="16.5" customHeight="1">
      <c r="A42" s="43"/>
      <c r="B42" s="52" t="s">
        <v>29</v>
      </c>
      <c r="C42" s="110" t="s">
        <v>30</v>
      </c>
      <c r="D42" s="19">
        <f t="shared" si="0"/>
        <v>0</v>
      </c>
      <c r="E42" s="37">
        <f t="shared" ref="E42:F42" si="2">E45+E50+E55+E60+E65</f>
        <v>40</v>
      </c>
      <c r="F42" s="37">
        <f t="shared" si="2"/>
        <v>-40</v>
      </c>
    </row>
    <row r="43" spans="1:6" ht="17.25" customHeight="1">
      <c r="A43" s="43"/>
      <c r="B43" s="54" t="s">
        <v>15</v>
      </c>
      <c r="C43" s="50"/>
      <c r="D43" s="19">
        <f t="shared" si="0"/>
        <v>0</v>
      </c>
      <c r="E43" s="37">
        <f>E51+E46+E56+E61+E66</f>
        <v>40</v>
      </c>
      <c r="F43" s="37">
        <f>F51+F46+F56+F61+F66</f>
        <v>-40</v>
      </c>
    </row>
    <row r="44" spans="1:6" ht="16.5" customHeight="1">
      <c r="A44" s="43"/>
      <c r="B44" s="51" t="s">
        <v>31</v>
      </c>
      <c r="C44" s="50" t="s">
        <v>32</v>
      </c>
      <c r="D44" s="19">
        <f t="shared" si="0"/>
        <v>0</v>
      </c>
      <c r="E44" s="24">
        <f>E47+E52+E57+E62+E67</f>
        <v>40</v>
      </c>
      <c r="F44" s="24">
        <f>F47+F52+F57+F62+F67</f>
        <v>-40</v>
      </c>
    </row>
    <row r="45" spans="1:6" ht="28.5" customHeight="1">
      <c r="A45" s="43"/>
      <c r="B45" s="52" t="s">
        <v>33</v>
      </c>
      <c r="C45" s="50" t="s">
        <v>30</v>
      </c>
      <c r="D45" s="19">
        <f t="shared" si="0"/>
        <v>0</v>
      </c>
      <c r="E45" s="37">
        <f t="shared" ref="E45:F46" si="3">E46</f>
        <v>40</v>
      </c>
      <c r="F45" s="37">
        <f t="shared" si="3"/>
        <v>-40</v>
      </c>
    </row>
    <row r="46" spans="1:6" ht="14.25" customHeight="1">
      <c r="A46" s="43"/>
      <c r="B46" s="54" t="s">
        <v>15</v>
      </c>
      <c r="C46" s="50"/>
      <c r="D46" s="19">
        <f t="shared" si="0"/>
        <v>0</v>
      </c>
      <c r="E46" s="37">
        <f t="shared" si="3"/>
        <v>40</v>
      </c>
      <c r="F46" s="37">
        <f t="shared" si="3"/>
        <v>-40</v>
      </c>
    </row>
    <row r="47" spans="1:6" ht="14.25" customHeight="1">
      <c r="A47" s="43"/>
      <c r="B47" s="51" t="s">
        <v>31</v>
      </c>
      <c r="C47" s="50" t="s">
        <v>32</v>
      </c>
      <c r="D47" s="19">
        <f t="shared" si="0"/>
        <v>0</v>
      </c>
      <c r="E47" s="37">
        <f>E48+E49</f>
        <v>40</v>
      </c>
      <c r="F47" s="37">
        <f>F48+F49</f>
        <v>-40</v>
      </c>
    </row>
    <row r="48" spans="1:6" ht="13.5" customHeight="1">
      <c r="A48" s="43"/>
      <c r="B48" s="51" t="s">
        <v>34</v>
      </c>
      <c r="C48" s="50">
        <v>10</v>
      </c>
      <c r="D48" s="19">
        <f t="shared" si="0"/>
        <v>0</v>
      </c>
      <c r="E48" s="24">
        <v>40</v>
      </c>
      <c r="F48" s="24">
        <v>-40</v>
      </c>
    </row>
    <row r="49" spans="1:6" ht="0.75" customHeight="1">
      <c r="A49" s="43"/>
      <c r="B49" s="51" t="s">
        <v>35</v>
      </c>
      <c r="C49" s="50">
        <v>20</v>
      </c>
      <c r="D49" s="19">
        <f t="shared" si="0"/>
        <v>0</v>
      </c>
      <c r="E49" s="37"/>
      <c r="F49" s="37">
        <v>0</v>
      </c>
    </row>
    <row r="50" spans="1:6" ht="0.75" customHeight="1">
      <c r="A50" s="43" t="s">
        <v>36</v>
      </c>
      <c r="B50" s="52" t="s">
        <v>37</v>
      </c>
      <c r="C50" s="50" t="s">
        <v>30</v>
      </c>
      <c r="D50" s="19">
        <f t="shared" si="0"/>
        <v>0</v>
      </c>
      <c r="E50" s="37">
        <f t="shared" ref="E50:F51" si="4">E51</f>
        <v>0</v>
      </c>
      <c r="F50" s="37">
        <f t="shared" si="4"/>
        <v>0</v>
      </c>
    </row>
    <row r="51" spans="1:6" ht="14.25" hidden="1" customHeight="1">
      <c r="A51" s="43"/>
      <c r="B51" s="49" t="s">
        <v>15</v>
      </c>
      <c r="C51" s="50"/>
      <c r="D51" s="19">
        <f t="shared" si="0"/>
        <v>0</v>
      </c>
      <c r="E51" s="37">
        <f t="shared" si="4"/>
        <v>0</v>
      </c>
      <c r="F51" s="37">
        <f t="shared" si="4"/>
        <v>0</v>
      </c>
    </row>
    <row r="52" spans="1:6" ht="13.5" hidden="1" customHeight="1">
      <c r="A52" s="43"/>
      <c r="B52" s="51" t="s">
        <v>31</v>
      </c>
      <c r="C52" s="50" t="s">
        <v>32</v>
      </c>
      <c r="D52" s="19">
        <f t="shared" si="0"/>
        <v>0</v>
      </c>
      <c r="E52" s="37">
        <f>E53+E54</f>
        <v>0</v>
      </c>
      <c r="F52" s="37">
        <f>F53+F54</f>
        <v>0</v>
      </c>
    </row>
    <row r="53" spans="1:6" ht="14.25" hidden="1" customHeight="1">
      <c r="A53" s="43"/>
      <c r="B53" s="51" t="s">
        <v>34</v>
      </c>
      <c r="C53" s="50">
        <v>10</v>
      </c>
      <c r="D53" s="19">
        <f t="shared" si="0"/>
        <v>0</v>
      </c>
      <c r="E53" s="37"/>
      <c r="F53" s="37"/>
    </row>
    <row r="54" spans="1:6" ht="14.25" hidden="1" customHeight="1">
      <c r="A54" s="43"/>
      <c r="B54" s="51" t="s">
        <v>35</v>
      </c>
      <c r="C54" s="50">
        <v>20</v>
      </c>
      <c r="D54" s="19">
        <f t="shared" si="0"/>
        <v>0</v>
      </c>
      <c r="E54" s="37">
        <v>0</v>
      </c>
      <c r="F54" s="37"/>
    </row>
    <row r="55" spans="1:6" ht="30" hidden="1" customHeight="1">
      <c r="A55" s="43" t="s">
        <v>38</v>
      </c>
      <c r="B55" s="53" t="s">
        <v>39</v>
      </c>
      <c r="C55" s="50" t="s">
        <v>30</v>
      </c>
      <c r="D55" s="19">
        <f t="shared" si="0"/>
        <v>0</v>
      </c>
      <c r="E55" s="37">
        <f t="shared" ref="E55:F56" si="5">E56</f>
        <v>0</v>
      </c>
      <c r="F55" s="37">
        <f t="shared" si="5"/>
        <v>0</v>
      </c>
    </row>
    <row r="56" spans="1:6" ht="14.25" hidden="1" customHeight="1">
      <c r="A56" s="43"/>
      <c r="B56" s="49" t="s">
        <v>15</v>
      </c>
      <c r="C56" s="50"/>
      <c r="D56" s="19">
        <f t="shared" si="0"/>
        <v>0</v>
      </c>
      <c r="E56" s="37">
        <f t="shared" si="5"/>
        <v>0</v>
      </c>
      <c r="F56" s="37">
        <f t="shared" si="5"/>
        <v>0</v>
      </c>
    </row>
    <row r="57" spans="1:6" ht="14.25" hidden="1" customHeight="1">
      <c r="A57" s="43"/>
      <c r="B57" s="51" t="s">
        <v>31</v>
      </c>
      <c r="C57" s="50" t="s">
        <v>32</v>
      </c>
      <c r="D57" s="19">
        <f t="shared" si="0"/>
        <v>0</v>
      </c>
      <c r="E57" s="37">
        <f>E58+E59</f>
        <v>0</v>
      </c>
      <c r="F57" s="37">
        <f>F58+F59</f>
        <v>0</v>
      </c>
    </row>
    <row r="58" spans="1:6" ht="14.25" hidden="1" customHeight="1">
      <c r="A58" s="43"/>
      <c r="B58" s="51" t="s">
        <v>34</v>
      </c>
      <c r="C58" s="50">
        <v>10</v>
      </c>
      <c r="D58" s="19">
        <f t="shared" si="0"/>
        <v>0</v>
      </c>
      <c r="E58" s="37"/>
      <c r="F58" s="37"/>
    </row>
    <row r="59" spans="1:6" ht="0.75" hidden="1" customHeight="1">
      <c r="A59" s="43"/>
      <c r="B59" s="51" t="s">
        <v>35</v>
      </c>
      <c r="C59" s="50">
        <v>20</v>
      </c>
      <c r="D59" s="19">
        <f t="shared" si="0"/>
        <v>0</v>
      </c>
      <c r="E59" s="37"/>
      <c r="F59" s="37"/>
    </row>
    <row r="60" spans="1:6" ht="28.5" hidden="1" customHeight="1">
      <c r="A60" s="43" t="s">
        <v>40</v>
      </c>
      <c r="B60" s="52" t="s">
        <v>41</v>
      </c>
      <c r="C60" s="50" t="s">
        <v>30</v>
      </c>
      <c r="D60" s="19">
        <f t="shared" si="0"/>
        <v>0</v>
      </c>
      <c r="E60" s="37">
        <f t="shared" ref="E60:F61" si="6">E61</f>
        <v>0</v>
      </c>
      <c r="F60" s="37">
        <f t="shared" si="6"/>
        <v>0</v>
      </c>
    </row>
    <row r="61" spans="1:6" ht="14.25" hidden="1" customHeight="1">
      <c r="A61" s="43"/>
      <c r="B61" s="49" t="s">
        <v>15</v>
      </c>
      <c r="C61" s="50"/>
      <c r="D61" s="19">
        <f t="shared" si="0"/>
        <v>0</v>
      </c>
      <c r="E61" s="37">
        <f t="shared" si="6"/>
        <v>0</v>
      </c>
      <c r="F61" s="37">
        <f t="shared" si="6"/>
        <v>0</v>
      </c>
    </row>
    <row r="62" spans="1:6" ht="14.25" hidden="1" customHeight="1">
      <c r="A62" s="43"/>
      <c r="B62" s="51" t="s">
        <v>31</v>
      </c>
      <c r="C62" s="50" t="s">
        <v>32</v>
      </c>
      <c r="D62" s="19">
        <f t="shared" si="0"/>
        <v>0</v>
      </c>
      <c r="E62" s="37">
        <f>E63+E64</f>
        <v>0</v>
      </c>
      <c r="F62" s="37">
        <f>F63+F64</f>
        <v>0</v>
      </c>
    </row>
    <row r="63" spans="1:6" ht="13.5" hidden="1" customHeight="1">
      <c r="A63" s="43"/>
      <c r="B63" s="51" t="s">
        <v>34</v>
      </c>
      <c r="C63" s="50">
        <v>10</v>
      </c>
      <c r="D63" s="19">
        <f t="shared" si="0"/>
        <v>0</v>
      </c>
      <c r="E63" s="37">
        <v>0</v>
      </c>
      <c r="F63" s="37"/>
    </row>
    <row r="64" spans="1:6" ht="14.25" hidden="1" customHeight="1">
      <c r="A64" s="43"/>
      <c r="B64" s="51" t="s">
        <v>35</v>
      </c>
      <c r="C64" s="50">
        <v>20</v>
      </c>
      <c r="D64" s="19">
        <f t="shared" si="0"/>
        <v>0</v>
      </c>
      <c r="E64" s="37"/>
      <c r="F64" s="37"/>
    </row>
    <row r="65" spans="1:6" ht="28.5" hidden="1" customHeight="1">
      <c r="A65" s="43" t="s">
        <v>42</v>
      </c>
      <c r="B65" s="52" t="s">
        <v>43</v>
      </c>
      <c r="C65" s="50" t="s">
        <v>30</v>
      </c>
      <c r="D65" s="19">
        <f t="shared" si="0"/>
        <v>0</v>
      </c>
      <c r="E65" s="37">
        <f t="shared" ref="E65:F66" si="7">E66</f>
        <v>0</v>
      </c>
      <c r="F65" s="37">
        <f t="shared" si="7"/>
        <v>0</v>
      </c>
    </row>
    <row r="66" spans="1:6" ht="14.25" hidden="1" customHeight="1">
      <c r="A66" s="43"/>
      <c r="B66" s="54" t="s">
        <v>15</v>
      </c>
      <c r="C66" s="50"/>
      <c r="D66" s="19">
        <f t="shared" si="0"/>
        <v>0</v>
      </c>
      <c r="E66" s="37">
        <f t="shared" si="7"/>
        <v>0</v>
      </c>
      <c r="F66" s="37">
        <f t="shared" si="7"/>
        <v>0</v>
      </c>
    </row>
    <row r="67" spans="1:6" ht="14.25" hidden="1" customHeight="1">
      <c r="A67" s="43"/>
      <c r="B67" s="51" t="s">
        <v>31</v>
      </c>
      <c r="C67" s="50" t="s">
        <v>32</v>
      </c>
      <c r="D67" s="19">
        <f t="shared" si="0"/>
        <v>0</v>
      </c>
      <c r="E67" s="37">
        <f>E68+E69</f>
        <v>0</v>
      </c>
      <c r="F67" s="37">
        <f>F68+F69</f>
        <v>0</v>
      </c>
    </row>
    <row r="68" spans="1:6" ht="14.25" hidden="1" customHeight="1">
      <c r="A68" s="43"/>
      <c r="B68" s="51" t="s">
        <v>34</v>
      </c>
      <c r="C68" s="50">
        <v>10</v>
      </c>
      <c r="D68" s="19">
        <f t="shared" si="0"/>
        <v>0</v>
      </c>
      <c r="E68" s="37"/>
      <c r="F68" s="37"/>
    </row>
    <row r="69" spans="1:6" ht="17.25" hidden="1" customHeight="1">
      <c r="A69" s="43"/>
      <c r="B69" s="51" t="s">
        <v>35</v>
      </c>
      <c r="C69" s="50">
        <v>20</v>
      </c>
      <c r="D69" s="19">
        <f t="shared" si="0"/>
        <v>0</v>
      </c>
      <c r="E69" s="37">
        <v>0</v>
      </c>
      <c r="F69" s="37"/>
    </row>
    <row r="70" spans="1:6" ht="17.25" customHeight="1">
      <c r="A70" s="43"/>
      <c r="B70" s="94" t="s">
        <v>89</v>
      </c>
      <c r="C70" s="95"/>
      <c r="D70" s="19">
        <f t="shared" si="0"/>
        <v>192</v>
      </c>
      <c r="E70" s="42">
        <v>0</v>
      </c>
      <c r="F70" s="42">
        <f>F71</f>
        <v>192</v>
      </c>
    </row>
    <row r="71" spans="1:6" ht="17.25" customHeight="1">
      <c r="A71" s="43"/>
      <c r="B71" s="87" t="s">
        <v>90</v>
      </c>
      <c r="C71" s="93" t="s">
        <v>91</v>
      </c>
      <c r="D71" s="19">
        <f t="shared" si="0"/>
        <v>192</v>
      </c>
      <c r="E71" s="37">
        <v>0</v>
      </c>
      <c r="F71" s="37">
        <v>192</v>
      </c>
    </row>
    <row r="72" spans="1:6" ht="17.25" customHeight="1">
      <c r="A72" s="43"/>
      <c r="B72" s="77" t="s">
        <v>21</v>
      </c>
      <c r="C72" s="50"/>
      <c r="D72" s="19">
        <f t="shared" si="0"/>
        <v>192</v>
      </c>
      <c r="E72" s="24">
        <v>0</v>
      </c>
      <c r="F72" s="24">
        <v>192</v>
      </c>
    </row>
    <row r="73" spans="1:6" ht="18.75" customHeight="1">
      <c r="A73" s="43"/>
      <c r="B73" s="90" t="s">
        <v>92</v>
      </c>
      <c r="C73" s="93" t="s">
        <v>75</v>
      </c>
      <c r="D73" s="19">
        <f t="shared" si="0"/>
        <v>192</v>
      </c>
      <c r="E73" s="24">
        <v>0</v>
      </c>
      <c r="F73" s="24">
        <v>192</v>
      </c>
    </row>
    <row r="74" spans="1:6">
      <c r="A74" s="43"/>
      <c r="B74" s="55" t="s">
        <v>44</v>
      </c>
      <c r="C74" s="55" t="s">
        <v>45</v>
      </c>
      <c r="D74" s="19">
        <f t="shared" si="0"/>
        <v>741</v>
      </c>
      <c r="E74" s="42">
        <f t="shared" ref="E74:F76" si="8">E75</f>
        <v>0</v>
      </c>
      <c r="F74" s="42">
        <f>F75+F85+F88+F82</f>
        <v>741</v>
      </c>
    </row>
    <row r="75" spans="1:6" ht="28.5" customHeight="1">
      <c r="A75" s="43"/>
      <c r="B75" s="56" t="s">
        <v>46</v>
      </c>
      <c r="C75" s="36" t="s">
        <v>47</v>
      </c>
      <c r="D75" s="19">
        <f t="shared" si="0"/>
        <v>39</v>
      </c>
      <c r="E75" s="37">
        <f t="shared" si="8"/>
        <v>0</v>
      </c>
      <c r="F75" s="37">
        <f t="shared" si="8"/>
        <v>39</v>
      </c>
    </row>
    <row r="76" spans="1:6" ht="26.25">
      <c r="A76" s="43"/>
      <c r="B76" s="76" t="s">
        <v>55</v>
      </c>
      <c r="C76" s="57"/>
      <c r="D76" s="19">
        <f t="shared" si="0"/>
        <v>39</v>
      </c>
      <c r="E76" s="37">
        <f t="shared" si="8"/>
        <v>0</v>
      </c>
      <c r="F76" s="37">
        <f t="shared" si="8"/>
        <v>39</v>
      </c>
    </row>
    <row r="77" spans="1:6">
      <c r="A77" s="43"/>
      <c r="B77" s="77" t="s">
        <v>21</v>
      </c>
      <c r="C77" s="50"/>
      <c r="D77" s="19">
        <f t="shared" si="0"/>
        <v>39</v>
      </c>
      <c r="E77" s="37">
        <v>0</v>
      </c>
      <c r="F77" s="37">
        <f>F78</f>
        <v>39</v>
      </c>
    </row>
    <row r="78" spans="1:6">
      <c r="A78" s="43"/>
      <c r="B78" s="77" t="s">
        <v>95</v>
      </c>
      <c r="C78" s="50" t="s">
        <v>56</v>
      </c>
      <c r="D78" s="19">
        <f t="shared" si="0"/>
        <v>39</v>
      </c>
      <c r="E78" s="37">
        <v>0</v>
      </c>
      <c r="F78" s="37">
        <f>F79+F80+F81</f>
        <v>39</v>
      </c>
    </row>
    <row r="79" spans="1:6">
      <c r="A79" s="43"/>
      <c r="B79" s="77" t="s">
        <v>57</v>
      </c>
      <c r="C79" s="50" t="s">
        <v>58</v>
      </c>
      <c r="D79" s="19">
        <f t="shared" si="0"/>
        <v>5</v>
      </c>
      <c r="E79" s="24">
        <v>0</v>
      </c>
      <c r="F79" s="24">
        <v>5</v>
      </c>
    </row>
    <row r="80" spans="1:6">
      <c r="A80" s="43"/>
      <c r="B80" s="77" t="s">
        <v>59</v>
      </c>
      <c r="C80" s="50" t="s">
        <v>60</v>
      </c>
      <c r="D80" s="19">
        <f t="shared" si="0"/>
        <v>33</v>
      </c>
      <c r="E80" s="24">
        <v>0</v>
      </c>
      <c r="F80" s="24">
        <v>33</v>
      </c>
    </row>
    <row r="81" spans="1:6">
      <c r="A81" s="43"/>
      <c r="B81" s="77" t="s">
        <v>61</v>
      </c>
      <c r="C81" s="50" t="s">
        <v>62</v>
      </c>
      <c r="D81" s="19">
        <f t="shared" si="0"/>
        <v>1</v>
      </c>
      <c r="E81" s="24">
        <v>0</v>
      </c>
      <c r="F81" s="24">
        <v>1</v>
      </c>
    </row>
    <row r="82" spans="1:6" ht="26.25">
      <c r="A82" s="43"/>
      <c r="B82" s="53" t="s">
        <v>88</v>
      </c>
      <c r="C82" s="50"/>
      <c r="D82" s="19">
        <f t="shared" si="0"/>
        <v>552</v>
      </c>
      <c r="E82" s="24">
        <v>0</v>
      </c>
      <c r="F82" s="24">
        <f>F83</f>
        <v>552</v>
      </c>
    </row>
    <row r="83" spans="1:6">
      <c r="A83" s="43"/>
      <c r="B83" s="85" t="s">
        <v>21</v>
      </c>
      <c r="C83" s="50"/>
      <c r="D83" s="19">
        <f t="shared" si="0"/>
        <v>552</v>
      </c>
      <c r="E83" s="24">
        <v>0</v>
      </c>
      <c r="F83" s="24">
        <f>F84</f>
        <v>552</v>
      </c>
    </row>
    <row r="84" spans="1:6">
      <c r="A84" s="43"/>
      <c r="B84" s="26" t="s">
        <v>80</v>
      </c>
      <c r="C84" s="50">
        <v>70</v>
      </c>
      <c r="D84" s="19">
        <f t="shared" si="0"/>
        <v>552</v>
      </c>
      <c r="E84" s="24">
        <v>0</v>
      </c>
      <c r="F84" s="24">
        <v>552</v>
      </c>
    </row>
    <row r="85" spans="1:6" ht="26.25">
      <c r="A85" s="43"/>
      <c r="B85" s="52" t="s">
        <v>33</v>
      </c>
      <c r="C85" s="50" t="s">
        <v>87</v>
      </c>
      <c r="D85" s="19">
        <f t="shared" si="0"/>
        <v>50</v>
      </c>
      <c r="E85" s="24">
        <v>0</v>
      </c>
      <c r="F85" s="24">
        <f>F86</f>
        <v>50</v>
      </c>
    </row>
    <row r="86" spans="1:6">
      <c r="A86" s="43"/>
      <c r="B86" s="77" t="s">
        <v>21</v>
      </c>
      <c r="C86" s="50"/>
      <c r="D86" s="19">
        <f t="shared" si="0"/>
        <v>50</v>
      </c>
      <c r="E86" s="24">
        <v>0</v>
      </c>
      <c r="F86" s="24">
        <f>F87</f>
        <v>50</v>
      </c>
    </row>
    <row r="87" spans="1:6">
      <c r="A87" s="43"/>
      <c r="B87" s="51" t="s">
        <v>74</v>
      </c>
      <c r="C87" s="50" t="s">
        <v>75</v>
      </c>
      <c r="D87" s="19">
        <f t="shared" si="0"/>
        <v>50</v>
      </c>
      <c r="E87" s="24">
        <v>0</v>
      </c>
      <c r="F87" s="24">
        <v>50</v>
      </c>
    </row>
    <row r="88" spans="1:6" ht="26.25">
      <c r="A88" s="43"/>
      <c r="B88" s="52" t="s">
        <v>86</v>
      </c>
      <c r="C88" s="50" t="s">
        <v>87</v>
      </c>
      <c r="D88" s="19">
        <f t="shared" ref="D88:D90" si="9">F88+E88</f>
        <v>100</v>
      </c>
      <c r="E88" s="24">
        <v>0</v>
      </c>
      <c r="F88" s="24">
        <f>F89</f>
        <v>100</v>
      </c>
    </row>
    <row r="89" spans="1:6">
      <c r="A89" s="43"/>
      <c r="B89" s="77" t="s">
        <v>21</v>
      </c>
      <c r="C89" s="50"/>
      <c r="D89" s="19">
        <f t="shared" si="9"/>
        <v>100</v>
      </c>
      <c r="E89" s="24">
        <v>0</v>
      </c>
      <c r="F89" s="24">
        <f>F90</f>
        <v>100</v>
      </c>
    </row>
    <row r="90" spans="1:6">
      <c r="A90" s="43"/>
      <c r="B90" s="51" t="s">
        <v>74</v>
      </c>
      <c r="C90" s="50" t="s">
        <v>75</v>
      </c>
      <c r="D90" s="19">
        <f t="shared" si="9"/>
        <v>100</v>
      </c>
      <c r="E90" s="24">
        <v>0</v>
      </c>
      <c r="F90" s="24">
        <f>40+60</f>
        <v>100</v>
      </c>
    </row>
    <row r="91" spans="1:6">
      <c r="A91" s="43"/>
      <c r="B91" s="83" t="s">
        <v>69</v>
      </c>
      <c r="C91" s="74">
        <v>84.02</v>
      </c>
      <c r="D91" s="19">
        <f t="shared" si="0"/>
        <v>1000</v>
      </c>
      <c r="E91" s="42">
        <v>0</v>
      </c>
      <c r="F91" s="42">
        <f>F92</f>
        <v>1000</v>
      </c>
    </row>
    <row r="92" spans="1:6">
      <c r="A92" s="43"/>
      <c r="B92" s="84" t="s">
        <v>70</v>
      </c>
      <c r="C92" s="50" t="s">
        <v>71</v>
      </c>
      <c r="D92" s="19">
        <f t="shared" si="0"/>
        <v>1000</v>
      </c>
      <c r="E92" s="37">
        <v>0</v>
      </c>
      <c r="F92" s="37">
        <f>F93</f>
        <v>1000</v>
      </c>
    </row>
    <row r="93" spans="1:6">
      <c r="A93" s="43"/>
      <c r="B93" s="54" t="s">
        <v>15</v>
      </c>
      <c r="C93" s="75"/>
      <c r="D93" s="19">
        <f t="shared" si="0"/>
        <v>1000</v>
      </c>
      <c r="E93" s="24">
        <v>0</v>
      </c>
      <c r="F93" s="24">
        <f>F94</f>
        <v>1000</v>
      </c>
    </row>
    <row r="94" spans="1:6">
      <c r="A94" s="43"/>
      <c r="B94" s="51" t="s">
        <v>54</v>
      </c>
      <c r="C94" s="50">
        <v>20</v>
      </c>
      <c r="D94" s="19">
        <f t="shared" si="0"/>
        <v>1000</v>
      </c>
      <c r="E94" s="24">
        <v>0</v>
      </c>
      <c r="F94" s="24">
        <v>1000</v>
      </c>
    </row>
    <row r="95" spans="1:6">
      <c r="A95" s="58"/>
      <c r="B95" s="58" t="s">
        <v>48</v>
      </c>
      <c r="C95" s="59"/>
      <c r="D95" s="19">
        <f t="shared" si="0"/>
        <v>-933</v>
      </c>
      <c r="E95" s="60">
        <f>E11-E24</f>
        <v>0</v>
      </c>
      <c r="F95" s="60">
        <f>F11-F24</f>
        <v>-933</v>
      </c>
    </row>
    <row r="96" spans="1:6">
      <c r="A96" s="61"/>
      <c r="B96" s="62"/>
      <c r="C96" s="63"/>
      <c r="D96" s="64"/>
    </row>
    <row r="97" spans="1:4">
      <c r="A97" s="65"/>
      <c r="B97" s="65"/>
      <c r="C97" s="65"/>
      <c r="D97" s="65"/>
    </row>
    <row r="98" spans="1:4" ht="20.25" customHeight="1">
      <c r="A98" s="65"/>
      <c r="B98" s="66" t="s">
        <v>49</v>
      </c>
      <c r="C98" s="67">
        <f>C101+C108+C105+C99</f>
        <v>933</v>
      </c>
      <c r="D98" s="65"/>
    </row>
    <row r="99" spans="1:4" ht="20.25" customHeight="1">
      <c r="A99" s="65"/>
      <c r="B99" s="73" t="s">
        <v>52</v>
      </c>
      <c r="C99" s="67">
        <f>C100</f>
        <v>24</v>
      </c>
      <c r="D99" s="65"/>
    </row>
    <row r="100" spans="1:4" ht="18" customHeight="1">
      <c r="A100" s="65"/>
      <c r="B100" s="98" t="s">
        <v>80</v>
      </c>
      <c r="C100" s="105">
        <v>24</v>
      </c>
      <c r="D100" s="65"/>
    </row>
    <row r="101" spans="1:4" ht="15.75">
      <c r="B101" s="68" t="s">
        <v>24</v>
      </c>
      <c r="C101" s="69">
        <f>C104+C103</f>
        <v>14</v>
      </c>
    </row>
    <row r="102" spans="1:4" ht="15.75" customHeight="1">
      <c r="B102" s="70" t="s">
        <v>93</v>
      </c>
      <c r="C102" s="104">
        <f>C101</f>
        <v>14</v>
      </c>
    </row>
    <row r="103" spans="1:4" ht="19.5" customHeight="1">
      <c r="B103" s="72" t="s">
        <v>50</v>
      </c>
      <c r="C103" s="71">
        <v>9</v>
      </c>
    </row>
    <row r="104" spans="1:4">
      <c r="B104" s="72" t="s">
        <v>51</v>
      </c>
      <c r="C104" s="71">
        <v>5</v>
      </c>
    </row>
    <row r="105" spans="1:4" ht="15.75">
      <c r="B105" s="96" t="s">
        <v>89</v>
      </c>
      <c r="C105" s="71">
        <f>C106</f>
        <v>192</v>
      </c>
    </row>
    <row r="106" spans="1:4">
      <c r="B106" s="118" t="s">
        <v>90</v>
      </c>
      <c r="C106" s="71">
        <f>C107</f>
        <v>192</v>
      </c>
    </row>
    <row r="107" spans="1:4" ht="15.75" customHeight="1">
      <c r="B107" s="25" t="s">
        <v>92</v>
      </c>
      <c r="C107" s="71">
        <v>192</v>
      </c>
    </row>
    <row r="108" spans="1:4">
      <c r="B108" s="55" t="s">
        <v>44</v>
      </c>
      <c r="C108" s="71">
        <f>1+C113+C115+C111</f>
        <v>703</v>
      </c>
    </row>
    <row r="109" spans="1:4" ht="26.25">
      <c r="B109" s="56" t="s">
        <v>46</v>
      </c>
      <c r="C109" s="71">
        <v>1</v>
      </c>
    </row>
    <row r="110" spans="1:4" ht="26.25">
      <c r="B110" s="76" t="s">
        <v>76</v>
      </c>
      <c r="C110" s="71">
        <v>1</v>
      </c>
    </row>
    <row r="111" spans="1:4" ht="26.25">
      <c r="B111" s="97" t="s">
        <v>88</v>
      </c>
      <c r="C111" s="71">
        <f>C112</f>
        <v>552</v>
      </c>
    </row>
    <row r="112" spans="1:4">
      <c r="B112" s="98" t="s">
        <v>80</v>
      </c>
      <c r="C112" s="71">
        <v>552</v>
      </c>
    </row>
    <row r="113" spans="2:3" ht="26.25">
      <c r="B113" s="79" t="s">
        <v>33</v>
      </c>
      <c r="C113" s="92">
        <v>50</v>
      </c>
    </row>
    <row r="114" spans="2:3">
      <c r="B114" s="77" t="s">
        <v>74</v>
      </c>
      <c r="C114" s="92">
        <v>50</v>
      </c>
    </row>
    <row r="115" spans="2:3" ht="26.25">
      <c r="B115" s="79" t="s">
        <v>86</v>
      </c>
      <c r="C115" s="92">
        <f>C116</f>
        <v>100</v>
      </c>
    </row>
    <row r="116" spans="2:3">
      <c r="B116" s="77" t="s">
        <v>74</v>
      </c>
      <c r="C116" s="92">
        <v>100</v>
      </c>
    </row>
  </sheetData>
  <mergeCells count="5">
    <mergeCell ref="A5:D5"/>
    <mergeCell ref="A6:D6"/>
    <mergeCell ref="B7:D7"/>
    <mergeCell ref="A9:A10"/>
    <mergeCell ref="B2:F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2019-09-18T10:00:00Z</cp:lastPrinted>
  <dcterms:created xsi:type="dcterms:W3CDTF">2019-09-16T10:04:03Z</dcterms:created>
  <dcterms:modified xsi:type="dcterms:W3CDTF">2019-09-18T10:03:26Z</dcterms:modified>
</cp:coreProperties>
</file>